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EUROPE_TERRITOIRES\01 - Aménagement du territoire\02 - Dotations\01 - DSIL et DSID\04 - DSIL et DSID 2025\08_Transmission DGCL + internet\"/>
    </mc:Choice>
  </mc:AlternateContent>
  <bookViews>
    <workbookView xWindow="0" yWindow="0" windowWidth="28800" windowHeight="12180"/>
  </bookViews>
  <sheets>
    <sheet name="Feuil1" sheetId="1" r:id="rId1"/>
  </sheets>
  <definedNames>
    <definedName name="_xlnm._FilterDatabase" localSheetId="0" hidden="1">Feuil1!$A$6:$H$119</definedName>
    <definedName name="_xlnm.Print_Area" localSheetId="0">Feuil1!$A$2:$G$119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9" i="1" l="1"/>
  <c r="E118" i="1"/>
  <c r="G117" i="1"/>
  <c r="G116" i="1"/>
  <c r="F118" i="1"/>
  <c r="G115" i="1"/>
  <c r="G114" i="1"/>
  <c r="E89" i="1"/>
  <c r="G88" i="1"/>
  <c r="G87" i="1"/>
  <c r="F58" i="1"/>
  <c r="E58" i="1"/>
  <c r="G57" i="1"/>
  <c r="G56" i="1"/>
  <c r="E39" i="1" l="1"/>
  <c r="G38" i="1"/>
  <c r="F39" i="1" l="1"/>
  <c r="E21" i="1"/>
  <c r="G20" i="1"/>
  <c r="F21" i="1"/>
  <c r="E75" i="1" l="1"/>
  <c r="F75" i="1"/>
  <c r="G55" i="1"/>
  <c r="E119" i="1" l="1"/>
  <c r="G21" i="1" l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6" i="1"/>
  <c r="G77" i="1"/>
  <c r="G78" i="1"/>
  <c r="G79" i="1"/>
  <c r="G80" i="1"/>
  <c r="G81" i="1"/>
  <c r="G82" i="1"/>
  <c r="G83" i="1"/>
  <c r="G84" i="1"/>
  <c r="G85" i="1"/>
  <c r="G86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8" i="1"/>
  <c r="G8" i="1"/>
  <c r="G9" i="1"/>
  <c r="G10" i="1"/>
  <c r="G11" i="1"/>
  <c r="G12" i="1"/>
  <c r="G13" i="1"/>
  <c r="G14" i="1"/>
  <c r="G15" i="1"/>
  <c r="G16" i="1"/>
  <c r="G17" i="1"/>
  <c r="G18" i="1"/>
  <c r="G19" i="1"/>
  <c r="G7" i="1"/>
  <c r="G75" i="1" l="1"/>
  <c r="F119" i="1"/>
  <c r="G119" i="1" s="1"/>
</calcChain>
</file>

<file path=xl/sharedStrings.xml><?xml version="1.0" encoding="utf-8"?>
<sst xmlns="http://schemas.openxmlformats.org/spreadsheetml/2006/main" count="338" uniqueCount="214">
  <si>
    <t>Nom du bénéficiaire</t>
  </si>
  <si>
    <t>Intitulé du projet</t>
  </si>
  <si>
    <t>Aubigny-sur-Nère</t>
  </si>
  <si>
    <t>BRINON-SUR-SAULDRE</t>
  </si>
  <si>
    <t>rénovation thermique des bâtiments communaux – T2/3 – école maternelle</t>
  </si>
  <si>
    <t>Baugy</t>
  </si>
  <si>
    <t>Bourges</t>
  </si>
  <si>
    <t>Aménagement de la rue d’Auron</t>
  </si>
  <si>
    <t>Rénovation du Musée Estève – BOURGES 2028</t>
  </si>
  <si>
    <t>CHARENTON-DU-CHER</t>
  </si>
  <si>
    <t>Aménagement sécuritaire de la traversée de Charenton du Cher - 2ème tranche -Rue Nationale - Rue de la Barrière </t>
  </si>
  <si>
    <t>COMMUNAUTÉ D’AGGLOMÉRATION BOURGES PLUS</t>
  </si>
  <si>
    <t>Aménagement de la rue de pignoux - requalification des espaces publics </t>
  </si>
  <si>
    <t>Reconstruction de l’aire d’accueil des gens du voyage des quatre vents à Bourges</t>
  </si>
  <si>
    <t>LE CHATELET</t>
  </si>
  <si>
    <t>Travaux de reconstruction du pont de l’Ecure</t>
  </si>
  <si>
    <t>PARNAY</t>
  </si>
  <si>
    <t>Réparation suite affaissement avec déformation du mur sur le pont de l’Auron</t>
  </si>
  <si>
    <t>SAINT-DOULCHARD</t>
  </si>
  <si>
    <t>Construction de l’école élémentaire des Verdins. Phase 2 : construction des classes élémentaires, locaux annexes élémentaires et espace d’accueil</t>
  </si>
  <si>
    <t>Vierzon</t>
  </si>
  <si>
    <t>réhabilitation thermique de l’école  Charot – 2ème tranche avec accessibilité</t>
  </si>
  <si>
    <t>travaux d’accessibilité dans les différents bâtiments communaux</t>
  </si>
  <si>
    <t>Total général</t>
  </si>
  <si>
    <t>Taux de subvention</t>
  </si>
  <si>
    <t>Authon du perche</t>
  </si>
  <si>
    <t>Aménagement Bourg Centre</t>
  </si>
  <si>
    <t>COMMUNAUTE DE COMMUNE DU BONNEVALAIS</t>
  </si>
  <si>
    <t>COMMUNAUTE DE COMMUNES DES FORETS DU PERCHE</t>
  </si>
  <si>
    <t>Travaux d’accessibilité et rénovation (toiture et façades)de la salle des fêtes à Senonches</t>
  </si>
  <si>
    <t>COMMUNAUTE D’AGGLOMERATION CHARTRES METROPOLE</t>
  </si>
  <si>
    <t>Construction d’un ALSH à Saint Georges sur Eure</t>
  </si>
  <si>
    <t>Réaménagement d’un bâtiment pour y relocaliser de l&amp;apos;office de tourisme</t>
  </si>
  <si>
    <t>COMMUNAUTE D’AGGLOMERATION DE DREUX</t>
  </si>
  <si>
    <t>Rénovation du gymnase de Châteauneuf en Thymerais</t>
  </si>
  <si>
    <t>COUDRAY</t>
  </si>
  <si>
    <t>Construction d’une maison des associations</t>
  </si>
  <si>
    <t>Dreux</t>
  </si>
  <si>
    <t>Isolation de l’école Paul Bert</t>
  </si>
  <si>
    <t>Requalification du cœur de ville – pavage du centre historique</t>
  </si>
  <si>
    <t>LA LOUPE</t>
  </si>
  <si>
    <t>Réfection « plafond-isolation » de l’École les Écureuils</t>
  </si>
  <si>
    <t>Nogent-le-Rotrou</t>
  </si>
  <si>
    <t>Réhabilitation du système de chauffage/ventilation du complexe Pierre Mendes France et traitement acoustique des murs et éclairage de la salle polyvalente</t>
  </si>
  <si>
    <t>Ormoy</t>
  </si>
  <si>
    <t>Restauration du clocher et de la façade ouest de l’église tranche 1</t>
  </si>
  <si>
    <t>ROUVRES</t>
  </si>
  <si>
    <t>Assainissement et restauration des couvertures et charpentes Eglise St Martin Tranche 2</t>
  </si>
  <si>
    <t>SAINT-LUBIN-DES-JONCHERETS</t>
  </si>
  <si>
    <t>Construction d’une cuisine centrale pour les écoles de la commune</t>
  </si>
  <si>
    <t>TERMINIERS</t>
  </si>
  <si>
    <t>Réaménagement de la place de l’église</t>
  </si>
  <si>
    <t>Vernouillet</t>
  </si>
  <si>
    <t>Mise en œuvre du plan d’action mobilités actives – tranche 1</t>
  </si>
  <si>
    <t>ARDENTES</t>
  </si>
  <si>
    <t>Restauration de la rosace et des contreforts de l&amp;apos;église Saint-Laurian</t>
  </si>
  <si>
    <t>CEAULMONT</t>
  </si>
  <si>
    <t>Restauration du Maître-autel de l&amp;apos;église Saint-Saturnin de Ceaulmont</t>
  </si>
  <si>
    <t>CHATEAUROUX</t>
  </si>
  <si>
    <t>Création dune office de restauration scolaire pour l’école Montaigne à Châteauroux</t>
  </si>
  <si>
    <t>CLION</t>
  </si>
  <si>
    <t>JEU MALOCHES</t>
  </si>
  <si>
    <t>LA CHAPELLE ORTHEMALE</t>
  </si>
  <si>
    <t>Rénovation de la toiture de la mairie</t>
  </si>
  <si>
    <t>LE MENOUX</t>
  </si>
  <si>
    <t>LEVROUX</t>
  </si>
  <si>
    <t>Rénovation énergétique de l’espace Gambetta - tranche 1 : isolation et réfection de la toiture de la salle des fêtes</t>
  </si>
  <si>
    <t>LUANT</t>
  </si>
  <si>
    <t>Travaux de construction d&amp;apos;une bibliothèque-médiathèque et réhabilitation de l&amp;apos;existante</t>
  </si>
  <si>
    <t>LURAIS</t>
  </si>
  <si>
    <t>MEZIERES EN BRENNE</t>
  </si>
  <si>
    <t>MIGNY</t>
  </si>
  <si>
    <t>POULIGNY NOTRE DAME</t>
  </si>
  <si>
    <t>SAINT-MARCEL</t>
  </si>
  <si>
    <t>Vatan</t>
  </si>
  <si>
    <t>ATHEE-SUR-CHER</t>
  </si>
  <si>
    <t>Réhabilitation d’une partie de l’école maternelle : remplacement de préfabriqués par des constructions neuves</t>
  </si>
  <si>
    <t>CC Touraine Ouest Val de Loire</t>
  </si>
  <si>
    <t>Construction ALSH Langeais</t>
  </si>
  <si>
    <t>CHAMBRAY-LES-TOURS</t>
  </si>
  <si>
    <t>Réhabilitation de l’espace culturel Yves Renault Tranche 1</t>
  </si>
  <si>
    <t>CINQ-MARS-LA-PILE</t>
  </si>
  <si>
    <t>Réseau de chaleur bois énergie – maison des associations, mairie et ses annexes</t>
  </si>
  <si>
    <t>Chinon</t>
  </si>
  <si>
    <t>Création d’un terrain mixte de gazon synthétique sur le stade de la plaine des Vaux</t>
  </si>
  <si>
    <t>JOUE-LES-TOURS</t>
  </si>
  <si>
    <t>Harmonisation des systèmes de sécurité des bâtiments publics</t>
  </si>
  <si>
    <t>LIMERAY</t>
  </si>
  <si>
    <t>Aménagement pluvial du bassin versant de la rue d’enfer - PHASE 3</t>
  </si>
  <si>
    <t>LOCHES</t>
  </si>
  <si>
    <t>Restauration de la partie basse du Clocher Est de la Collégiale Saint Ours</t>
  </si>
  <si>
    <t>RESTIGNE</t>
  </si>
  <si>
    <t>Aménagement de la place de la mairie et de ses abords</t>
  </si>
  <si>
    <t>SAINT-HIPPOLYTE</t>
  </si>
  <si>
    <t>Mise en sécurité et restauration de l’église</t>
  </si>
  <si>
    <t>SAINT-NICOLAS-DE-BOURGUEIL</t>
  </si>
  <si>
    <t>Reconstruction de la salle des fêtes et de la bibliothèque</t>
  </si>
  <si>
    <t>TAUXIGNY-SAINT-BAULD</t>
  </si>
  <si>
    <t>Réaménagement de la mairie</t>
  </si>
  <si>
    <t>TOURS METROPOLE VAL DE LOIRE</t>
  </si>
  <si>
    <t>Aménagement d’une vélorue rue d’Entraigues à Tours</t>
  </si>
  <si>
    <t>Aménagement urbain : requalification de la place Leclerc à Saint-Avertin</t>
  </si>
  <si>
    <t>Tours</t>
  </si>
  <si>
    <t>Construction de crèches rue Mélusine</t>
  </si>
  <si>
    <t>VILLANDRY</t>
  </si>
  <si>
    <t>Réhabilitation des salles socio-éducatives:extension et aménagement</t>
  </si>
  <si>
    <t>Beauce la Romaine</t>
  </si>
  <si>
    <t>BLR Shopi</t>
  </si>
  <si>
    <t>Renouvellement urbain de la friche commerciale Shopi – construction d’un pôle multifonctionnel associant tiers-lieux, commerces et logements </t>
  </si>
  <si>
    <t>Choue</t>
  </si>
  <si>
    <t>Restauration du chœur de l’église Saint-Clément</t>
  </si>
  <si>
    <t>Communauté d’agglomération de Blois Agglopolys</t>
  </si>
  <si>
    <t>Création d’un tiers-lieu d’innovation sur le site de l’ancienne cantine Poulain à Blois</t>
  </si>
  <si>
    <t>Regards sur le Val-de-Loire à Candé-sur-Beuvron </t>
  </si>
  <si>
    <t>Monthou-sur-Cher</t>
  </si>
  <si>
    <t>Travaux de restauration des charpentes et couvertures de la nef de l’église </t>
  </si>
  <si>
    <t>Saint-Laurent-Nouan</t>
  </si>
  <si>
    <t>Mise en place de trois caméras de vidéo-surveillance aux abords du collège de Saint-Laurent-Nouan </t>
  </si>
  <si>
    <t>Sargé-sur-Braye</t>
  </si>
  <si>
    <t>Villedieu-le-Château</t>
  </si>
  <si>
    <t>Rénovation de la mairie</t>
  </si>
  <si>
    <t>  Restauration et consolidation du mur ouest du Prieuré </t>
  </si>
  <si>
    <t>ARTENAY</t>
  </si>
  <si>
    <t>Aménagement de sécurité – plateau ralentisseur rue de Paris</t>
  </si>
  <si>
    <t>BAZOCHES-SUR-LE-BETZ</t>
  </si>
  <si>
    <t>BOIGNY SUR BIONNE</t>
  </si>
  <si>
    <t>isolation par l’extérieur d’un bâtiment commercial appartenant à la commune</t>
  </si>
  <si>
    <t>Briare</t>
  </si>
  <si>
    <t>création d&amp;apos;un groupe scolaire avec office de production de repas et restaurant scolaire – tranche fonctionnelle 1 : administration et école maternelle</t>
  </si>
  <si>
    <t>CC DU PITHIVERAIS-GÂTINAIS</t>
  </si>
  <si>
    <t>Réhabilitation du Domaine de Flotin Commune de NibellePHASE 2</t>
  </si>
  <si>
    <t>CC des Loges</t>
  </si>
  <si>
    <t>Chalette-sur-Loing</t>
  </si>
  <si>
    <t>FLEURY LES AUBRAIS</t>
  </si>
  <si>
    <t>Rénovation Ecole Ferragu Annexe</t>
  </si>
  <si>
    <t>FREVILLE-DU-GATINAIS</t>
  </si>
  <si>
    <t>GRISELLES</t>
  </si>
  <si>
    <t>Gidy</t>
  </si>
  <si>
    <t>Gien</t>
  </si>
  <si>
    <t>requalification du centre Anne de Beaujeu</t>
  </si>
  <si>
    <t>Ingré</t>
  </si>
  <si>
    <t>Centre de santé</t>
  </si>
  <si>
    <t>LAILLY EN VAL</t>
  </si>
  <si>
    <t>Rénovation du gymnase de Lailly en Val</t>
  </si>
  <si>
    <t>Montargis</t>
  </si>
  <si>
    <t>acquisitions immobilières dans le cadre de la réhabilitation de la rue duGénéral Leclerc (tranche 4)</t>
  </si>
  <si>
    <t>ORLEANS</t>
  </si>
  <si>
    <t>Eglise St Euverte : travaux de mise en sécurité</t>
  </si>
  <si>
    <t>ORLEANS METROPOLE</t>
  </si>
  <si>
    <t>Aménagement du deuxième étage du bâtiment Nord pour l’installation de l’école CODA SCHOOL</t>
  </si>
  <si>
    <t>SARAN</t>
  </si>
  <si>
    <t>Travaux d’aménagement d’un trottoir et d’une piste cyclable pour l’accès au GS des Parrières</t>
  </si>
  <si>
    <t>ST CYR EN VAL</t>
  </si>
  <si>
    <t>Fourniture et pose deux portes de secours isolantes pour le gymnase</t>
  </si>
  <si>
    <t>ST DENIS DE L’HOTEL</t>
  </si>
  <si>
    <t>ST JEAN DE BRAYE</t>
  </si>
  <si>
    <t>Réfection toiture et isolation du Groupe Scolaire Louis Petit à Saint-Jean de Braye</t>
  </si>
  <si>
    <t>Saint Ay</t>
  </si>
  <si>
    <t>MSP</t>
  </si>
  <si>
    <t>Sully sur Loire</t>
  </si>
  <si>
    <t>Réfection et sécurisation de la déviation poids-lourds</t>
  </si>
  <si>
    <t>Centre-Val de Loire</t>
  </si>
  <si>
    <t>Coût total du projet (HT)</t>
  </si>
  <si>
    <t>Montant de la subvention attribuée (AE 2025)</t>
  </si>
  <si>
    <t>Région</t>
  </si>
  <si>
    <t>Département</t>
  </si>
  <si>
    <t>Sous-total Cher</t>
  </si>
  <si>
    <t>Sous-total Eure-et-Loir</t>
  </si>
  <si>
    <t>Sous-total Indre</t>
  </si>
  <si>
    <t>Sous-total Indre-et-Loire</t>
  </si>
  <si>
    <t>Sous-total Loir-et-Cher</t>
  </si>
  <si>
    <t>Sous-total Loiret</t>
  </si>
  <si>
    <t>Levroux</t>
  </si>
  <si>
    <t>OPH-MSP</t>
  </si>
  <si>
    <t>Renaturation et réamnagement de la cour de l'école maternelle du printemps</t>
  </si>
  <si>
    <t>Achat immeuble pour création d'une venelle place centrale</t>
  </si>
  <si>
    <t>Création d'un bassin nordique, d'un mur d'escalade et d'un pentagliss</t>
  </si>
  <si>
    <t>Réhabilitation d'un ancien bâtiment dit "ancien presbytère" en salle du conseil et bureau</t>
  </si>
  <si>
    <t>Mise en sécurité de l'église</t>
  </si>
  <si>
    <t>Remplacement des lames d'abat-son</t>
  </si>
  <si>
    <t>Restauration extérieure de l'église St Jean - Tranche conditionnelle N°1 : Vaisseau-Collatéral sud</t>
  </si>
  <si>
    <t>Transformation et mise aux normes de l'hôtel restaurant « le Boeuf couronné »</t>
  </si>
  <si>
    <t>Réfection en urgence d'un mur de soutènement situé au coeur du bourg dû à son effondrement situé sur le bord de la RD 2 pour la sécurisation des lieux d'une longueur  </t>
  </si>
  <si>
    <t>Enrochement des berges du plan d'eau de la base e loisir de Ligny ( télétski nautique)</t>
  </si>
  <si>
    <t>Travaux de restauration du clocher de l'église – tranche 1</t>
  </si>
  <si>
    <t>Restauration de la rosace et des contreforts de l'église Saint-Laurian</t>
  </si>
  <si>
    <t>Construction d'un bassin de stockage, restitution – rue de la Garenne à Blois</t>
  </si>
  <si>
    <t>    Restauration générale et mise en valeur de l'église Saint-Martin </t>
  </si>
  <si>
    <t>construction d'un centre culturel et de loisirs</t>
  </si>
  <si>
    <t>Construction d'un gymnase intercommunal à Saint Martin d&amp;apos;Abbat</t>
  </si>
  <si>
    <t>réhabilitation d'un bâtiment en Point Accueil Jeunes</t>
  </si>
  <si>
    <t>rénovation d'une partie de l&amp;apos;église Saint Martial</t>
  </si>
  <si>
    <t>installation d'un chauffage par géothermie à la salle polyvalente et au groupe scolaire</t>
  </si>
  <si>
    <t>Démolition d'un ancien corps de ferme pour la revitalisation économique et la revégétalisation du centre-bourg</t>
  </si>
  <si>
    <t>Rénovation énergétique Théâtre Gerard Philipe : travaux d'étanchéité et de couverture</t>
  </si>
  <si>
    <t>REAMENAGEMENT DU CENTRE VILLE ET CONSTRUCTION D'UNE HALLE(parking du magasin U, jonction rue Luzeau et tronçon avenue de la tête verte)</t>
  </si>
  <si>
    <t>Centre Val de Loire</t>
  </si>
  <si>
    <t>Liste des projets ayant bénéficié de la dotation à l'investissement local (DSIL) au 31 décembre 2025</t>
  </si>
  <si>
    <t>Requalifification du parvis de la gare de Bourges</t>
  </si>
  <si>
    <t>Villages Vovéens</t>
  </si>
  <si>
    <t>Extension de la maison de santé pluridisciplinaire</t>
  </si>
  <si>
    <t>Châteauroux</t>
  </si>
  <si>
    <t>MSP - transfert OSAT sur plateau médeicalisé</t>
  </si>
  <si>
    <t>Réhabilitation de bâtiments - le flockage - Balsan</t>
  </si>
  <si>
    <t>Cheverny</t>
  </si>
  <si>
    <t>Réhabilitation de la friche commerciale en vue de la création d'un tiers-lieu à cheverny</t>
  </si>
  <si>
    <t>Villedieu le Château</t>
  </si>
  <si>
    <t>Requalification ilôt urbain centre bourg</t>
  </si>
  <si>
    <t>Amilly</t>
  </si>
  <si>
    <t>CC Pithiverais Gatinais</t>
  </si>
  <si>
    <t>CC BEAUCE lOIRETAINE</t>
  </si>
  <si>
    <t>Le Malesherbois</t>
  </si>
  <si>
    <t>Création école élémentaire</t>
  </si>
  <si>
    <t>Friche Chantopac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</si>
</sst>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Marianne"/>
      <family val="3"/>
    </font>
    <font>
      <sz val="10"/>
      <color theme="1"/>
      <name val="Marianne"/>
      <family val="3"/>
    </font>
    <font>
      <sz val="10"/>
      <color rgb="FF000000"/>
      <name val="Marianne"/>
      <family val="3"/>
    </font>
    <font>
      <b/>
      <sz val="20"/>
      <color theme="1"/>
      <name val="Marianne"/>
      <family val="3"/>
    </font>
  </fonts>
  <fills count="6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4" fillId="0" borderId="1" xfId="0" applyFont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9" fontId="3" fillId="0" borderId="1" xfId="0" applyNumberFormat="1" applyFont="1" applyBorder="1" applyAlignment="1">
      <alignment wrapText="1"/>
    </xf>
    <xf numFmtId="9" fontId="3" fillId="3" borderId="1" xfId="0" applyNumberFormat="1" applyFont="1" applyFill="1" applyBorder="1" applyAlignment="1">
      <alignment wrapText="1"/>
    </xf>
    <xf numFmtId="0" fontId="2" fillId="4" borderId="0" xfId="0" applyFont="1" applyFill="1" applyAlignment="1">
      <alignment wrapText="1"/>
    </xf>
    <xf numFmtId="9" fontId="2" fillId="4" borderId="0" xfId="0" applyNumberFormat="1" applyFont="1" applyFill="1" applyAlignment="1">
      <alignment wrapText="1"/>
    </xf>
    <xf numFmtId="4" fontId="4" fillId="0" borderId="1" xfId="0" applyNumberFormat="1" applyFont="1" applyBorder="1" applyAlignment="1">
      <alignment wrapText="1"/>
    </xf>
    <xf numFmtId="4" fontId="4" fillId="3" borderId="1" xfId="0" applyNumberFormat="1" applyFont="1" applyFill="1" applyBorder="1" applyAlignment="1">
      <alignment wrapText="1"/>
    </xf>
    <xf numFmtId="4" fontId="2" fillId="4" borderId="0" xfId="0" applyNumberFormat="1" applyFont="1" applyFill="1" applyAlignment="1">
      <alignment wrapText="1"/>
    </xf>
    <xf numFmtId="0" fontId="4" fillId="0" borderId="3" xfId="0" applyFont="1" applyBorder="1" applyAlignment="1">
      <alignment wrapText="1"/>
    </xf>
    <xf numFmtId="0" fontId="2" fillId="0" borderId="0" xfId="0" applyFont="1" applyAlignment="1"/>
    <xf numFmtId="0" fontId="3" fillId="3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</cellXfs>
  <cellStyles count="2">
    <cellStyle name="Monétaire 10 6 4 3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19"/>
  <sheetViews>
    <sheetView tabSelected="1" workbookViewId="0">
      <selection activeCell="H122" sqref="H122"/>
    </sheetView>
  </sheetViews>
  <sheetFormatPr baseColWidth="10" defaultRowHeight="15" x14ac:dyDescent="0.25"/>
  <cols>
    <col min="1" max="2" width="20.7109375" style="3" customWidth="1"/>
    <col min="3" max="4" width="40.7109375" style="3" customWidth="1"/>
    <col min="5" max="7" width="25.7109375" style="3" customWidth="1"/>
    <col min="8" max="8" width="18.42578125" style="3" bestFit="1" customWidth="1"/>
    <col min="9" max="16384" width="11.42578125" style="3"/>
  </cols>
  <sheetData>
    <row r="2" spans="1:7" x14ac:dyDescent="0.25">
      <c r="A2" s="13" t="s">
        <v>196</v>
      </c>
    </row>
    <row r="4" spans="1:7" ht="26.25" x14ac:dyDescent="0.4">
      <c r="A4" s="17" t="s">
        <v>197</v>
      </c>
      <c r="B4" s="17"/>
      <c r="C4" s="17"/>
      <c r="D4" s="17"/>
      <c r="E4" s="17"/>
      <c r="F4" s="17"/>
      <c r="G4" s="17"/>
    </row>
    <row r="6" spans="1:7" ht="26.25" x14ac:dyDescent="0.25">
      <c r="A6" s="2" t="s">
        <v>164</v>
      </c>
      <c r="B6" s="2" t="s">
        <v>165</v>
      </c>
      <c r="C6" s="2" t="s">
        <v>0</v>
      </c>
      <c r="D6" s="2" t="s">
        <v>1</v>
      </c>
      <c r="E6" s="2" t="s">
        <v>162</v>
      </c>
      <c r="F6" s="2" t="s">
        <v>163</v>
      </c>
      <c r="G6" s="2" t="s">
        <v>24</v>
      </c>
    </row>
    <row r="7" spans="1:7" ht="26.25" x14ac:dyDescent="0.25">
      <c r="A7" s="4" t="s">
        <v>161</v>
      </c>
      <c r="B7" s="4">
        <v>18</v>
      </c>
      <c r="C7" s="1" t="s">
        <v>2</v>
      </c>
      <c r="D7" s="1" t="s">
        <v>174</v>
      </c>
      <c r="E7" s="9">
        <v>297036.40000000002</v>
      </c>
      <c r="F7" s="9">
        <v>60000</v>
      </c>
      <c r="G7" s="5">
        <f>F7/E7</f>
        <v>0.20199544567601815</v>
      </c>
    </row>
    <row r="8" spans="1:7" ht="26.25" x14ac:dyDescent="0.25">
      <c r="A8" s="4" t="s">
        <v>161</v>
      </c>
      <c r="B8" s="4">
        <v>18</v>
      </c>
      <c r="C8" s="1" t="s">
        <v>3</v>
      </c>
      <c r="D8" s="1" t="s">
        <v>4</v>
      </c>
      <c r="E8" s="9">
        <v>97069</v>
      </c>
      <c r="F8" s="9">
        <v>24901.32</v>
      </c>
      <c r="G8" s="5">
        <f t="shared" ref="G8:G76" si="0">F8/E8</f>
        <v>0.25653215753742181</v>
      </c>
    </row>
    <row r="9" spans="1:7" ht="26.25" x14ac:dyDescent="0.25">
      <c r="A9" s="4" t="s">
        <v>161</v>
      </c>
      <c r="B9" s="4">
        <v>18</v>
      </c>
      <c r="C9" s="1" t="s">
        <v>5</v>
      </c>
      <c r="D9" s="1" t="s">
        <v>175</v>
      </c>
      <c r="E9" s="9">
        <v>150000</v>
      </c>
      <c r="F9" s="9">
        <v>60000</v>
      </c>
      <c r="G9" s="5">
        <f t="shared" si="0"/>
        <v>0.4</v>
      </c>
    </row>
    <row r="10" spans="1:7" x14ac:dyDescent="0.25">
      <c r="A10" s="4" t="s">
        <v>161</v>
      </c>
      <c r="B10" s="4">
        <v>18</v>
      </c>
      <c r="C10" s="1" t="s">
        <v>6</v>
      </c>
      <c r="D10" s="1" t="s">
        <v>7</v>
      </c>
      <c r="E10" s="9">
        <v>272325</v>
      </c>
      <c r="F10" s="9">
        <v>217860</v>
      </c>
      <c r="G10" s="5">
        <f t="shared" si="0"/>
        <v>0.8</v>
      </c>
    </row>
    <row r="11" spans="1:7" ht="26.25" x14ac:dyDescent="0.25">
      <c r="A11" s="4" t="s">
        <v>161</v>
      </c>
      <c r="B11" s="4">
        <v>18</v>
      </c>
      <c r="C11" s="1" t="s">
        <v>6</v>
      </c>
      <c r="D11" s="1" t="s">
        <v>8</v>
      </c>
      <c r="E11" s="9">
        <v>365260.4</v>
      </c>
      <c r="F11" s="9">
        <v>146104</v>
      </c>
      <c r="G11" s="5">
        <f t="shared" si="0"/>
        <v>0.39999956195634673</v>
      </c>
    </row>
    <row r="12" spans="1:7" ht="39" x14ac:dyDescent="0.25">
      <c r="A12" s="4" t="s">
        <v>161</v>
      </c>
      <c r="B12" s="4">
        <v>18</v>
      </c>
      <c r="C12" s="1" t="s">
        <v>9</v>
      </c>
      <c r="D12" s="1" t="s">
        <v>10</v>
      </c>
      <c r="E12" s="9">
        <v>91700</v>
      </c>
      <c r="F12" s="9">
        <v>32095</v>
      </c>
      <c r="G12" s="5">
        <f t="shared" si="0"/>
        <v>0.35</v>
      </c>
    </row>
    <row r="13" spans="1:7" ht="26.25" x14ac:dyDescent="0.25">
      <c r="A13" s="4" t="s">
        <v>161</v>
      </c>
      <c r="B13" s="4">
        <v>18</v>
      </c>
      <c r="C13" s="1" t="s">
        <v>11</v>
      </c>
      <c r="D13" s="1" t="s">
        <v>12</v>
      </c>
      <c r="E13" s="9">
        <v>2075600</v>
      </c>
      <c r="F13" s="9">
        <v>226750</v>
      </c>
      <c r="G13" s="5">
        <f t="shared" si="0"/>
        <v>0.10924551936789362</v>
      </c>
    </row>
    <row r="14" spans="1:7" ht="26.25" x14ac:dyDescent="0.25">
      <c r="A14" s="4" t="s">
        <v>161</v>
      </c>
      <c r="B14" s="4">
        <v>18</v>
      </c>
      <c r="C14" s="1" t="s">
        <v>11</v>
      </c>
      <c r="D14" s="1" t="s">
        <v>13</v>
      </c>
      <c r="E14" s="9">
        <v>453500</v>
      </c>
      <c r="F14" s="9">
        <v>136050</v>
      </c>
      <c r="G14" s="5">
        <f t="shared" si="0"/>
        <v>0.3</v>
      </c>
    </row>
    <row r="15" spans="1:7" ht="26.25" x14ac:dyDescent="0.25">
      <c r="A15" s="4" t="s">
        <v>161</v>
      </c>
      <c r="B15" s="4">
        <v>18</v>
      </c>
      <c r="C15" s="1" t="s">
        <v>14</v>
      </c>
      <c r="D15" s="1" t="s">
        <v>15</v>
      </c>
      <c r="E15" s="9">
        <v>89716.2</v>
      </c>
      <c r="F15" s="9">
        <v>17945</v>
      </c>
      <c r="G15" s="5">
        <f t="shared" si="0"/>
        <v>0.20001961741580673</v>
      </c>
    </row>
    <row r="16" spans="1:7" ht="26.25" x14ac:dyDescent="0.25">
      <c r="A16" s="4" t="s">
        <v>161</v>
      </c>
      <c r="B16" s="4">
        <v>18</v>
      </c>
      <c r="C16" s="1" t="s">
        <v>16</v>
      </c>
      <c r="D16" s="1" t="s">
        <v>17</v>
      </c>
      <c r="E16" s="9">
        <v>259535</v>
      </c>
      <c r="F16" s="9">
        <v>51907</v>
      </c>
      <c r="G16" s="5">
        <f t="shared" si="0"/>
        <v>0.2</v>
      </c>
    </row>
    <row r="17" spans="1:7" ht="51.75" x14ac:dyDescent="0.25">
      <c r="A17" s="4" t="s">
        <v>161</v>
      </c>
      <c r="B17" s="4">
        <v>18</v>
      </c>
      <c r="C17" s="1" t="s">
        <v>18</v>
      </c>
      <c r="D17" s="1" t="s">
        <v>19</v>
      </c>
      <c r="E17" s="9">
        <v>4335051.82</v>
      </c>
      <c r="F17" s="9">
        <v>303192.3</v>
      </c>
      <c r="G17" s="5">
        <f t="shared" si="0"/>
        <v>6.9939717583352892E-2</v>
      </c>
    </row>
    <row r="18" spans="1:7" ht="26.25" x14ac:dyDescent="0.25">
      <c r="A18" s="4" t="s">
        <v>161</v>
      </c>
      <c r="B18" s="4">
        <v>18</v>
      </c>
      <c r="C18" s="1" t="s">
        <v>20</v>
      </c>
      <c r="D18" s="1" t="s">
        <v>21</v>
      </c>
      <c r="E18" s="9">
        <v>922105</v>
      </c>
      <c r="F18" s="9">
        <v>276631</v>
      </c>
      <c r="G18" s="5">
        <f t="shared" si="0"/>
        <v>0.29999945776240233</v>
      </c>
    </row>
    <row r="19" spans="1:7" ht="26.25" x14ac:dyDescent="0.25">
      <c r="A19" s="4" t="s">
        <v>161</v>
      </c>
      <c r="B19" s="4">
        <v>18</v>
      </c>
      <c r="C19" s="1" t="s">
        <v>20</v>
      </c>
      <c r="D19" s="1" t="s">
        <v>22</v>
      </c>
      <c r="E19" s="9">
        <v>90300</v>
      </c>
      <c r="F19" s="9">
        <v>27090</v>
      </c>
      <c r="G19" s="5">
        <f t="shared" si="0"/>
        <v>0.3</v>
      </c>
    </row>
    <row r="20" spans="1:7" ht="26.25" x14ac:dyDescent="0.25">
      <c r="A20" s="4" t="s">
        <v>161</v>
      </c>
      <c r="B20" s="4">
        <v>18</v>
      </c>
      <c r="C20" s="1" t="s">
        <v>6</v>
      </c>
      <c r="D20" s="1" t="s">
        <v>198</v>
      </c>
      <c r="E20" s="9">
        <v>1581403</v>
      </c>
      <c r="F20" s="9">
        <v>540000</v>
      </c>
      <c r="G20" s="5">
        <f t="shared" si="0"/>
        <v>0.34146893612823548</v>
      </c>
    </row>
    <row r="21" spans="1:7" x14ac:dyDescent="0.25">
      <c r="A21" s="14" t="s">
        <v>166</v>
      </c>
      <c r="B21" s="15"/>
      <c r="C21" s="15"/>
      <c r="D21" s="16"/>
      <c r="E21" s="10">
        <f>SUM(E7:E20)</f>
        <v>11080601.82</v>
      </c>
      <c r="F21" s="10">
        <f>SUM(F7:F20)</f>
        <v>2120525.62</v>
      </c>
      <c r="G21" s="6">
        <f t="shared" si="0"/>
        <v>0.19137278411832689</v>
      </c>
    </row>
    <row r="22" spans="1:7" x14ac:dyDescent="0.25">
      <c r="A22" s="4" t="s">
        <v>161</v>
      </c>
      <c r="B22" s="4">
        <v>28</v>
      </c>
      <c r="C22" s="1" t="s">
        <v>25</v>
      </c>
      <c r="D22" s="1" t="s">
        <v>26</v>
      </c>
      <c r="E22" s="9">
        <v>1125980</v>
      </c>
      <c r="F22" s="9">
        <v>150000</v>
      </c>
      <c r="G22" s="5">
        <f t="shared" si="0"/>
        <v>0.13321728627506704</v>
      </c>
    </row>
    <row r="23" spans="1:7" ht="26.25" x14ac:dyDescent="0.25">
      <c r="A23" s="4" t="s">
        <v>161</v>
      </c>
      <c r="B23" s="4">
        <v>28</v>
      </c>
      <c r="C23" s="1" t="s">
        <v>27</v>
      </c>
      <c r="D23" s="1" t="s">
        <v>176</v>
      </c>
      <c r="E23" s="9">
        <v>2176503</v>
      </c>
      <c r="F23" s="9">
        <v>150000</v>
      </c>
      <c r="G23" s="5">
        <f t="shared" si="0"/>
        <v>6.891789260111289E-2</v>
      </c>
    </row>
    <row r="24" spans="1:7" ht="39" x14ac:dyDescent="0.25">
      <c r="A24" s="4" t="s">
        <v>161</v>
      </c>
      <c r="B24" s="4">
        <v>28</v>
      </c>
      <c r="C24" s="1" t="s">
        <v>28</v>
      </c>
      <c r="D24" s="1" t="s">
        <v>29</v>
      </c>
      <c r="E24" s="9">
        <v>218362</v>
      </c>
      <c r="F24" s="9">
        <v>90000</v>
      </c>
      <c r="G24" s="5">
        <f t="shared" si="0"/>
        <v>0.41215962484315039</v>
      </c>
    </row>
    <row r="25" spans="1:7" ht="26.25" x14ac:dyDescent="0.25">
      <c r="A25" s="4" t="s">
        <v>161</v>
      </c>
      <c r="B25" s="4">
        <v>28</v>
      </c>
      <c r="C25" s="1" t="s">
        <v>30</v>
      </c>
      <c r="D25" s="1" t="s">
        <v>31</v>
      </c>
      <c r="E25" s="9">
        <v>3561390</v>
      </c>
      <c r="F25" s="9">
        <v>200000</v>
      </c>
      <c r="G25" s="5">
        <f t="shared" si="0"/>
        <v>5.6157848480509018E-2</v>
      </c>
    </row>
    <row r="26" spans="1:7" ht="26.25" x14ac:dyDescent="0.25">
      <c r="A26" s="4" t="s">
        <v>161</v>
      </c>
      <c r="B26" s="4">
        <v>28</v>
      </c>
      <c r="C26" s="1" t="s">
        <v>30</v>
      </c>
      <c r="D26" s="1" t="s">
        <v>32</v>
      </c>
      <c r="E26" s="9">
        <v>1777637</v>
      </c>
      <c r="F26" s="9">
        <v>500000</v>
      </c>
      <c r="G26" s="5">
        <f t="shared" si="0"/>
        <v>0.28127227324813786</v>
      </c>
    </row>
    <row r="27" spans="1:7" ht="26.25" x14ac:dyDescent="0.25">
      <c r="A27" s="4" t="s">
        <v>161</v>
      </c>
      <c r="B27" s="4">
        <v>28</v>
      </c>
      <c r="C27" s="1" t="s">
        <v>33</v>
      </c>
      <c r="D27" s="1" t="s">
        <v>34</v>
      </c>
      <c r="E27" s="9">
        <v>1213100</v>
      </c>
      <c r="F27" s="9">
        <v>157500</v>
      </c>
      <c r="G27" s="5">
        <f t="shared" si="0"/>
        <v>0.1298326601269475</v>
      </c>
    </row>
    <row r="28" spans="1:7" ht="26.25" x14ac:dyDescent="0.25">
      <c r="A28" s="4" t="s">
        <v>161</v>
      </c>
      <c r="B28" s="4">
        <v>28</v>
      </c>
      <c r="C28" s="1" t="s">
        <v>35</v>
      </c>
      <c r="D28" s="1" t="s">
        <v>36</v>
      </c>
      <c r="E28" s="9">
        <v>1770611</v>
      </c>
      <c r="F28" s="9">
        <v>150000</v>
      </c>
      <c r="G28" s="5">
        <f t="shared" si="0"/>
        <v>8.4716518761037862E-2</v>
      </c>
    </row>
    <row r="29" spans="1:7" x14ac:dyDescent="0.25">
      <c r="A29" s="4" t="s">
        <v>161</v>
      </c>
      <c r="B29" s="4">
        <v>28</v>
      </c>
      <c r="C29" s="1" t="s">
        <v>37</v>
      </c>
      <c r="D29" s="1" t="s">
        <v>38</v>
      </c>
      <c r="E29" s="9">
        <v>873013</v>
      </c>
      <c r="F29" s="9">
        <v>200000</v>
      </c>
      <c r="G29" s="5">
        <f t="shared" si="0"/>
        <v>0.22909166301074554</v>
      </c>
    </row>
    <row r="30" spans="1:7" ht="26.25" x14ac:dyDescent="0.25">
      <c r="A30" s="4" t="s">
        <v>161</v>
      </c>
      <c r="B30" s="4">
        <v>28</v>
      </c>
      <c r="C30" s="1" t="s">
        <v>37</v>
      </c>
      <c r="D30" s="1" t="s">
        <v>39</v>
      </c>
      <c r="E30" s="9">
        <v>143288</v>
      </c>
      <c r="F30" s="9">
        <v>35825</v>
      </c>
      <c r="G30" s="5">
        <f t="shared" si="0"/>
        <v>0.25002093685444698</v>
      </c>
    </row>
    <row r="31" spans="1:7" ht="26.25" x14ac:dyDescent="0.25">
      <c r="A31" s="4" t="s">
        <v>161</v>
      </c>
      <c r="B31" s="4">
        <v>28</v>
      </c>
      <c r="C31" s="1" t="s">
        <v>40</v>
      </c>
      <c r="D31" s="1" t="s">
        <v>41</v>
      </c>
      <c r="E31" s="9">
        <v>190969</v>
      </c>
      <c r="F31" s="9">
        <v>57297</v>
      </c>
      <c r="G31" s="5">
        <f t="shared" si="0"/>
        <v>0.30003298964753444</v>
      </c>
    </row>
    <row r="32" spans="1:7" ht="64.5" x14ac:dyDescent="0.25">
      <c r="A32" s="4" t="s">
        <v>161</v>
      </c>
      <c r="B32" s="4">
        <v>28</v>
      </c>
      <c r="C32" s="1" t="s">
        <v>42</v>
      </c>
      <c r="D32" s="1" t="s">
        <v>43</v>
      </c>
      <c r="E32" s="9">
        <v>614947</v>
      </c>
      <c r="F32" s="9">
        <v>180000</v>
      </c>
      <c r="G32" s="5">
        <f t="shared" si="0"/>
        <v>0.29270815208465117</v>
      </c>
    </row>
    <row r="33" spans="1:7" ht="26.25" x14ac:dyDescent="0.25">
      <c r="A33" s="4" t="s">
        <v>161</v>
      </c>
      <c r="B33" s="4">
        <v>28</v>
      </c>
      <c r="C33" s="1" t="s">
        <v>44</v>
      </c>
      <c r="D33" s="1" t="s">
        <v>45</v>
      </c>
      <c r="E33" s="9">
        <v>160540</v>
      </c>
      <c r="F33" s="9">
        <v>32108</v>
      </c>
      <c r="G33" s="5">
        <f t="shared" si="0"/>
        <v>0.2</v>
      </c>
    </row>
    <row r="34" spans="1:7" ht="39" x14ac:dyDescent="0.25">
      <c r="A34" s="4" t="s">
        <v>161</v>
      </c>
      <c r="B34" s="4">
        <v>28</v>
      </c>
      <c r="C34" s="1" t="s">
        <v>46</v>
      </c>
      <c r="D34" s="1" t="s">
        <v>47</v>
      </c>
      <c r="E34" s="9">
        <v>352778</v>
      </c>
      <c r="F34" s="9">
        <v>80000</v>
      </c>
      <c r="G34" s="5">
        <f t="shared" si="0"/>
        <v>0.22677151069511137</v>
      </c>
    </row>
    <row r="35" spans="1:7" ht="26.25" x14ac:dyDescent="0.25">
      <c r="A35" s="4" t="s">
        <v>161</v>
      </c>
      <c r="B35" s="4">
        <v>28</v>
      </c>
      <c r="C35" s="1" t="s">
        <v>48</v>
      </c>
      <c r="D35" s="1" t="s">
        <v>49</v>
      </c>
      <c r="E35" s="9">
        <v>493000</v>
      </c>
      <c r="F35" s="9">
        <v>147022</v>
      </c>
      <c r="G35" s="5">
        <f t="shared" si="0"/>
        <v>0.29821906693711969</v>
      </c>
    </row>
    <row r="36" spans="1:7" x14ac:dyDescent="0.25">
      <c r="A36" s="4" t="s">
        <v>161</v>
      </c>
      <c r="B36" s="4">
        <v>28</v>
      </c>
      <c r="C36" s="1" t="s">
        <v>50</v>
      </c>
      <c r="D36" s="1" t="s">
        <v>51</v>
      </c>
      <c r="E36" s="9">
        <v>673166</v>
      </c>
      <c r="F36" s="9">
        <v>180000</v>
      </c>
      <c r="G36" s="5">
        <f t="shared" si="0"/>
        <v>0.26739318385064009</v>
      </c>
    </row>
    <row r="37" spans="1:7" ht="26.25" x14ac:dyDescent="0.25">
      <c r="A37" s="4" t="s">
        <v>161</v>
      </c>
      <c r="B37" s="4">
        <v>28</v>
      </c>
      <c r="C37" s="1" t="s">
        <v>52</v>
      </c>
      <c r="D37" s="1" t="s">
        <v>53</v>
      </c>
      <c r="E37" s="9">
        <v>612240</v>
      </c>
      <c r="F37" s="9">
        <v>153000</v>
      </c>
      <c r="G37" s="5">
        <f t="shared" si="0"/>
        <v>0.24990199921599374</v>
      </c>
    </row>
    <row r="38" spans="1:7" ht="26.25" x14ac:dyDescent="0.25">
      <c r="A38" s="4" t="s">
        <v>161</v>
      </c>
      <c r="B38" s="4">
        <v>28</v>
      </c>
      <c r="C38" s="12" t="s">
        <v>199</v>
      </c>
      <c r="D38" s="1" t="s">
        <v>200</v>
      </c>
      <c r="E38" s="9">
        <v>2121319</v>
      </c>
      <c r="F38" s="9">
        <v>152500</v>
      </c>
      <c r="G38" s="5">
        <f t="shared" si="0"/>
        <v>7.188923495240461E-2</v>
      </c>
    </row>
    <row r="39" spans="1:7" ht="15" customHeight="1" x14ac:dyDescent="0.25">
      <c r="A39" s="14" t="s">
        <v>167</v>
      </c>
      <c r="B39" s="15"/>
      <c r="C39" s="15" t="s">
        <v>23</v>
      </c>
      <c r="D39" s="16"/>
      <c r="E39" s="10">
        <f>SUM(E22:E38)</f>
        <v>18078843</v>
      </c>
      <c r="F39" s="10">
        <f>SUM(F22:F38)</f>
        <v>2615252</v>
      </c>
      <c r="G39" s="6">
        <f t="shared" si="0"/>
        <v>0.14465815096685114</v>
      </c>
    </row>
    <row r="40" spans="1:7" ht="26.25" x14ac:dyDescent="0.25">
      <c r="A40" s="4" t="s">
        <v>161</v>
      </c>
      <c r="B40" s="4">
        <v>36</v>
      </c>
      <c r="C40" s="1" t="s">
        <v>54</v>
      </c>
      <c r="D40" s="1" t="s">
        <v>55</v>
      </c>
      <c r="E40" s="9">
        <v>169845.05</v>
      </c>
      <c r="F40" s="9">
        <v>30572.11</v>
      </c>
      <c r="G40" s="5">
        <f t="shared" si="0"/>
        <v>0.18000000588771944</v>
      </c>
    </row>
    <row r="41" spans="1:7" ht="26.25" x14ac:dyDescent="0.25">
      <c r="A41" s="4" t="s">
        <v>161</v>
      </c>
      <c r="B41" s="4">
        <v>36</v>
      </c>
      <c r="C41" s="1" t="s">
        <v>56</v>
      </c>
      <c r="D41" s="1" t="s">
        <v>57</v>
      </c>
      <c r="E41" s="9">
        <v>21940</v>
      </c>
      <c r="F41" s="9">
        <v>3291</v>
      </c>
      <c r="G41" s="5">
        <f t="shared" si="0"/>
        <v>0.15</v>
      </c>
    </row>
    <row r="42" spans="1:7" ht="39" x14ac:dyDescent="0.25">
      <c r="A42" s="4" t="s">
        <v>161</v>
      </c>
      <c r="B42" s="4">
        <v>36</v>
      </c>
      <c r="C42" s="1" t="s">
        <v>58</v>
      </c>
      <c r="D42" s="1" t="s">
        <v>59</v>
      </c>
      <c r="E42" s="9">
        <v>1882420</v>
      </c>
      <c r="F42" s="9">
        <v>752958</v>
      </c>
      <c r="G42" s="5">
        <f t="shared" si="0"/>
        <v>0.39999468768925106</v>
      </c>
    </row>
    <row r="43" spans="1:7" ht="39" x14ac:dyDescent="0.25">
      <c r="A43" s="4" t="s">
        <v>161</v>
      </c>
      <c r="B43" s="4">
        <v>36</v>
      </c>
      <c r="C43" s="1" t="s">
        <v>60</v>
      </c>
      <c r="D43" s="1" t="s">
        <v>177</v>
      </c>
      <c r="E43" s="9">
        <v>350127.23</v>
      </c>
      <c r="F43" s="9">
        <v>24396.38</v>
      </c>
      <c r="G43" s="5">
        <f t="shared" si="0"/>
        <v>6.9678613685659363E-2</v>
      </c>
    </row>
    <row r="44" spans="1:7" x14ac:dyDescent="0.25">
      <c r="A44" s="4" t="s">
        <v>161</v>
      </c>
      <c r="B44" s="4">
        <v>36</v>
      </c>
      <c r="C44" s="1" t="s">
        <v>61</v>
      </c>
      <c r="D44" s="1" t="s">
        <v>178</v>
      </c>
      <c r="E44" s="9">
        <v>8231.61</v>
      </c>
      <c r="F44" s="9">
        <v>3292.64</v>
      </c>
      <c r="G44" s="5">
        <f t="shared" si="0"/>
        <v>0.39999951406832923</v>
      </c>
    </row>
    <row r="45" spans="1:7" x14ac:dyDescent="0.25">
      <c r="A45" s="4" t="s">
        <v>161</v>
      </c>
      <c r="B45" s="4">
        <v>36</v>
      </c>
      <c r="C45" s="1" t="s">
        <v>62</v>
      </c>
      <c r="D45" s="1" t="s">
        <v>63</v>
      </c>
      <c r="E45" s="9">
        <v>13140.88</v>
      </c>
      <c r="F45" s="9">
        <v>5256.35</v>
      </c>
      <c r="G45" s="5">
        <f t="shared" si="0"/>
        <v>0.39999984780319131</v>
      </c>
    </row>
    <row r="46" spans="1:7" x14ac:dyDescent="0.25">
      <c r="A46" s="4" t="s">
        <v>161</v>
      </c>
      <c r="B46" s="4">
        <v>36</v>
      </c>
      <c r="C46" s="1" t="s">
        <v>64</v>
      </c>
      <c r="D46" s="1" t="s">
        <v>179</v>
      </c>
      <c r="E46" s="9">
        <v>17480</v>
      </c>
      <c r="F46" s="9">
        <v>6992</v>
      </c>
      <c r="G46" s="5">
        <f t="shared" si="0"/>
        <v>0.4</v>
      </c>
    </row>
    <row r="47" spans="1:7" ht="39" x14ac:dyDescent="0.25">
      <c r="A47" s="4" t="s">
        <v>161</v>
      </c>
      <c r="B47" s="4">
        <v>36</v>
      </c>
      <c r="C47" s="1" t="s">
        <v>65</v>
      </c>
      <c r="D47" s="1" t="s">
        <v>66</v>
      </c>
      <c r="E47" s="9">
        <v>122385.48</v>
      </c>
      <c r="F47" s="9">
        <v>48954.19</v>
      </c>
      <c r="G47" s="5">
        <f t="shared" si="0"/>
        <v>0.39999998365819217</v>
      </c>
    </row>
    <row r="48" spans="1:7" ht="39" x14ac:dyDescent="0.25">
      <c r="A48" s="4" t="s">
        <v>161</v>
      </c>
      <c r="B48" s="4">
        <v>36</v>
      </c>
      <c r="C48" s="1" t="s">
        <v>67</v>
      </c>
      <c r="D48" s="1" t="s">
        <v>68</v>
      </c>
      <c r="E48" s="9">
        <v>352546</v>
      </c>
      <c r="F48" s="9">
        <v>7318.01</v>
      </c>
      <c r="G48" s="5">
        <f t="shared" si="0"/>
        <v>2.0757603263120275E-2</v>
      </c>
    </row>
    <row r="49" spans="1:7" ht="39" x14ac:dyDescent="0.25">
      <c r="A49" s="4" t="s">
        <v>161</v>
      </c>
      <c r="B49" s="4">
        <v>36</v>
      </c>
      <c r="C49" s="1" t="s">
        <v>69</v>
      </c>
      <c r="D49" s="1" t="s">
        <v>180</v>
      </c>
      <c r="E49" s="9">
        <v>326006.44</v>
      </c>
      <c r="F49" s="9">
        <v>65201.29</v>
      </c>
      <c r="G49" s="5">
        <f t="shared" si="0"/>
        <v>0.20000000613484814</v>
      </c>
    </row>
    <row r="50" spans="1:7" ht="26.25" x14ac:dyDescent="0.25">
      <c r="A50" s="4" t="s">
        <v>161</v>
      </c>
      <c r="B50" s="4">
        <v>36</v>
      </c>
      <c r="C50" s="1" t="s">
        <v>70</v>
      </c>
      <c r="D50" s="1" t="s">
        <v>181</v>
      </c>
      <c r="E50" s="9">
        <v>1825008</v>
      </c>
      <c r="F50" s="9">
        <v>98550.43</v>
      </c>
      <c r="G50" s="5">
        <f t="shared" si="0"/>
        <v>5.3999998904114388E-2</v>
      </c>
    </row>
    <row r="51" spans="1:7" ht="64.5" x14ac:dyDescent="0.25">
      <c r="A51" s="4" t="s">
        <v>161</v>
      </c>
      <c r="B51" s="4">
        <v>36</v>
      </c>
      <c r="C51" s="1" t="s">
        <v>71</v>
      </c>
      <c r="D51" s="1" t="s">
        <v>182</v>
      </c>
      <c r="E51" s="9">
        <v>42982</v>
      </c>
      <c r="F51" s="9">
        <v>17192.82</v>
      </c>
      <c r="G51" s="5">
        <f t="shared" si="0"/>
        <v>0.40000046531106043</v>
      </c>
    </row>
    <row r="52" spans="1:7" ht="26.25" x14ac:dyDescent="0.25">
      <c r="A52" s="4" t="s">
        <v>161</v>
      </c>
      <c r="B52" s="4">
        <v>36</v>
      </c>
      <c r="C52" s="1" t="s">
        <v>72</v>
      </c>
      <c r="D52" s="1" t="s">
        <v>183</v>
      </c>
      <c r="E52" s="9">
        <v>35219</v>
      </c>
      <c r="F52" s="9">
        <v>14087.6</v>
      </c>
      <c r="G52" s="5">
        <f t="shared" si="0"/>
        <v>0.4</v>
      </c>
    </row>
    <row r="53" spans="1:7" ht="26.25" x14ac:dyDescent="0.25">
      <c r="A53" s="4" t="s">
        <v>161</v>
      </c>
      <c r="B53" s="4">
        <v>36</v>
      </c>
      <c r="C53" s="1" t="s">
        <v>73</v>
      </c>
      <c r="D53" s="1" t="s">
        <v>184</v>
      </c>
      <c r="E53" s="9">
        <v>667768.39</v>
      </c>
      <c r="F53" s="9">
        <v>66977.56</v>
      </c>
      <c r="G53" s="5">
        <f t="shared" si="0"/>
        <v>0.10030058475813747</v>
      </c>
    </row>
    <row r="54" spans="1:7" ht="26.25" x14ac:dyDescent="0.25">
      <c r="A54" s="4" t="s">
        <v>161</v>
      </c>
      <c r="B54" s="4">
        <v>36</v>
      </c>
      <c r="C54" s="1" t="s">
        <v>74</v>
      </c>
      <c r="D54" s="1" t="s">
        <v>185</v>
      </c>
      <c r="E54" s="9">
        <v>134569.88</v>
      </c>
      <c r="F54" s="9">
        <v>20000</v>
      </c>
      <c r="G54" s="5">
        <f t="shared" si="0"/>
        <v>0.14862166779074187</v>
      </c>
    </row>
    <row r="55" spans="1:7" x14ac:dyDescent="0.25">
      <c r="A55" s="4" t="s">
        <v>161</v>
      </c>
      <c r="B55" s="4">
        <v>36</v>
      </c>
      <c r="C55" s="12" t="s">
        <v>172</v>
      </c>
      <c r="D55" s="1" t="s">
        <v>173</v>
      </c>
      <c r="E55" s="9">
        <v>2114882</v>
      </c>
      <c r="F55" s="9">
        <v>387500</v>
      </c>
      <c r="G55" s="5">
        <f t="shared" si="0"/>
        <v>0.18322535252557826</v>
      </c>
    </row>
    <row r="56" spans="1:7" ht="26.25" x14ac:dyDescent="0.25">
      <c r="A56" s="4" t="s">
        <v>161</v>
      </c>
      <c r="B56" s="4">
        <v>37</v>
      </c>
      <c r="C56" s="12" t="s">
        <v>201</v>
      </c>
      <c r="D56" s="1" t="s">
        <v>203</v>
      </c>
      <c r="E56" s="9">
        <v>15086874</v>
      </c>
      <c r="F56" s="9">
        <v>395964</v>
      </c>
      <c r="G56" s="5">
        <f t="shared" si="0"/>
        <v>2.6245596006170661E-2</v>
      </c>
    </row>
    <row r="57" spans="1:7" ht="26.25" x14ac:dyDescent="0.25">
      <c r="A57" s="4" t="s">
        <v>161</v>
      </c>
      <c r="B57" s="4">
        <v>38</v>
      </c>
      <c r="C57" s="12" t="s">
        <v>201</v>
      </c>
      <c r="D57" s="1" t="s">
        <v>202</v>
      </c>
      <c r="E57" s="9">
        <v>291138</v>
      </c>
      <c r="F57" s="9">
        <v>43670</v>
      </c>
      <c r="G57" s="5">
        <f t="shared" si="0"/>
        <v>0.14999759564192924</v>
      </c>
    </row>
    <row r="58" spans="1:7" x14ac:dyDescent="0.25">
      <c r="A58" s="14" t="s">
        <v>168</v>
      </c>
      <c r="B58" s="15"/>
      <c r="C58" s="15" t="s">
        <v>23</v>
      </c>
      <c r="D58" s="16"/>
      <c r="E58" s="10">
        <f>SUM(E40:E57)</f>
        <v>23462563.960000001</v>
      </c>
      <c r="F58" s="10">
        <f>SUM(F40:F57)</f>
        <v>1992174.3800000001</v>
      </c>
      <c r="G58" s="6">
        <f t="shared" si="0"/>
        <v>8.4908639285814866E-2</v>
      </c>
    </row>
    <row r="59" spans="1:7" ht="39" x14ac:dyDescent="0.25">
      <c r="A59" s="4" t="s">
        <v>161</v>
      </c>
      <c r="B59" s="4">
        <v>37</v>
      </c>
      <c r="C59" s="1" t="s">
        <v>75</v>
      </c>
      <c r="D59" s="1" t="s">
        <v>76</v>
      </c>
      <c r="E59" s="9">
        <v>708243.5</v>
      </c>
      <c r="F59" s="9">
        <v>283297.40000000002</v>
      </c>
      <c r="G59" s="5">
        <f t="shared" si="0"/>
        <v>0.4</v>
      </c>
    </row>
    <row r="60" spans="1:7" x14ac:dyDescent="0.25">
      <c r="A60" s="4" t="s">
        <v>161</v>
      </c>
      <c r="B60" s="4">
        <v>37</v>
      </c>
      <c r="C60" s="1" t="s">
        <v>77</v>
      </c>
      <c r="D60" s="1" t="s">
        <v>78</v>
      </c>
      <c r="E60" s="9">
        <v>3280075</v>
      </c>
      <c r="F60" s="9">
        <v>150000</v>
      </c>
      <c r="G60" s="5">
        <f t="shared" si="0"/>
        <v>4.5730661646456255E-2</v>
      </c>
    </row>
    <row r="61" spans="1:7" ht="26.25" x14ac:dyDescent="0.25">
      <c r="A61" s="4" t="s">
        <v>161</v>
      </c>
      <c r="B61" s="4">
        <v>37</v>
      </c>
      <c r="C61" s="1" t="s">
        <v>79</v>
      </c>
      <c r="D61" s="1" t="s">
        <v>80</v>
      </c>
      <c r="E61" s="9">
        <v>868840</v>
      </c>
      <c r="F61" s="9">
        <v>173768</v>
      </c>
      <c r="G61" s="5">
        <f t="shared" si="0"/>
        <v>0.2</v>
      </c>
    </row>
    <row r="62" spans="1:7" ht="26.25" x14ac:dyDescent="0.25">
      <c r="A62" s="4" t="s">
        <v>161</v>
      </c>
      <c r="B62" s="4">
        <v>37</v>
      </c>
      <c r="C62" s="1" t="s">
        <v>81</v>
      </c>
      <c r="D62" s="1" t="s">
        <v>82</v>
      </c>
      <c r="E62" s="9">
        <v>444236</v>
      </c>
      <c r="F62" s="9">
        <v>133270.79999999999</v>
      </c>
      <c r="G62" s="5">
        <f t="shared" si="0"/>
        <v>0.3</v>
      </c>
    </row>
    <row r="63" spans="1:7" ht="39" x14ac:dyDescent="0.25">
      <c r="A63" s="4" t="s">
        <v>161</v>
      </c>
      <c r="B63" s="4">
        <v>37</v>
      </c>
      <c r="C63" s="1" t="s">
        <v>83</v>
      </c>
      <c r="D63" s="1" t="s">
        <v>84</v>
      </c>
      <c r="E63" s="9">
        <v>1186956</v>
      </c>
      <c r="F63" s="9">
        <v>237391.2</v>
      </c>
      <c r="G63" s="5">
        <f t="shared" si="0"/>
        <v>0.2</v>
      </c>
    </row>
    <row r="64" spans="1:7" ht="26.25" x14ac:dyDescent="0.25">
      <c r="A64" s="4" t="s">
        <v>161</v>
      </c>
      <c r="B64" s="4">
        <v>37</v>
      </c>
      <c r="C64" s="1" t="s">
        <v>85</v>
      </c>
      <c r="D64" s="1" t="s">
        <v>86</v>
      </c>
      <c r="E64" s="9">
        <v>247433.5</v>
      </c>
      <c r="F64" s="9">
        <v>74230</v>
      </c>
      <c r="G64" s="5">
        <f t="shared" si="0"/>
        <v>0.29999979792550324</v>
      </c>
    </row>
    <row r="65" spans="1:7" ht="26.25" x14ac:dyDescent="0.25">
      <c r="A65" s="4" t="s">
        <v>161</v>
      </c>
      <c r="B65" s="4">
        <v>37</v>
      </c>
      <c r="C65" s="1" t="s">
        <v>87</v>
      </c>
      <c r="D65" s="1" t="s">
        <v>88</v>
      </c>
      <c r="E65" s="9">
        <v>700161</v>
      </c>
      <c r="F65" s="9">
        <v>200000</v>
      </c>
      <c r="G65" s="5">
        <f t="shared" si="0"/>
        <v>0.28564858653938163</v>
      </c>
    </row>
    <row r="66" spans="1:7" ht="26.25" x14ac:dyDescent="0.25">
      <c r="A66" s="4" t="s">
        <v>161</v>
      </c>
      <c r="B66" s="4">
        <v>37</v>
      </c>
      <c r="C66" s="1" t="s">
        <v>89</v>
      </c>
      <c r="D66" s="1" t="s">
        <v>90</v>
      </c>
      <c r="E66" s="9">
        <v>402496.97</v>
      </c>
      <c r="F66" s="9">
        <v>80499.39</v>
      </c>
      <c r="G66" s="5">
        <f t="shared" si="0"/>
        <v>0.199999990062037</v>
      </c>
    </row>
    <row r="67" spans="1:7" ht="26.25" x14ac:dyDescent="0.25">
      <c r="A67" s="4" t="s">
        <v>161</v>
      </c>
      <c r="B67" s="4">
        <v>37</v>
      </c>
      <c r="C67" s="1" t="s">
        <v>91</v>
      </c>
      <c r="D67" s="1" t="s">
        <v>92</v>
      </c>
      <c r="E67" s="9">
        <v>666040</v>
      </c>
      <c r="F67" s="9">
        <v>66604</v>
      </c>
      <c r="G67" s="5">
        <f t="shared" si="0"/>
        <v>0.1</v>
      </c>
    </row>
    <row r="68" spans="1:7" x14ac:dyDescent="0.25">
      <c r="A68" s="4" t="s">
        <v>161</v>
      </c>
      <c r="B68" s="4">
        <v>37</v>
      </c>
      <c r="C68" s="1" t="s">
        <v>93</v>
      </c>
      <c r="D68" s="1" t="s">
        <v>94</v>
      </c>
      <c r="E68" s="9">
        <v>104815.83</v>
      </c>
      <c r="F68" s="9">
        <v>41926.33</v>
      </c>
      <c r="G68" s="5">
        <f t="shared" si="0"/>
        <v>0.39999998091891276</v>
      </c>
    </row>
    <row r="69" spans="1:7" ht="26.25" x14ac:dyDescent="0.25">
      <c r="A69" s="4" t="s">
        <v>161</v>
      </c>
      <c r="B69" s="4">
        <v>37</v>
      </c>
      <c r="C69" s="1" t="s">
        <v>95</v>
      </c>
      <c r="D69" s="1" t="s">
        <v>96</v>
      </c>
      <c r="E69" s="9">
        <v>1294297.3600000001</v>
      </c>
      <c r="F69" s="9">
        <v>250000</v>
      </c>
      <c r="G69" s="5">
        <f t="shared" si="0"/>
        <v>0.19315499492326862</v>
      </c>
    </row>
    <row r="70" spans="1:7" x14ac:dyDescent="0.25">
      <c r="A70" s="4" t="s">
        <v>161</v>
      </c>
      <c r="B70" s="4">
        <v>37</v>
      </c>
      <c r="C70" s="1" t="s">
        <v>97</v>
      </c>
      <c r="D70" s="1" t="s">
        <v>98</v>
      </c>
      <c r="E70" s="9">
        <v>479560</v>
      </c>
      <c r="F70" s="9">
        <v>143868</v>
      </c>
      <c r="G70" s="5">
        <f t="shared" si="0"/>
        <v>0.3</v>
      </c>
    </row>
    <row r="71" spans="1:7" ht="26.25" x14ac:dyDescent="0.25">
      <c r="A71" s="4" t="s">
        <v>161</v>
      </c>
      <c r="B71" s="4">
        <v>37</v>
      </c>
      <c r="C71" s="1" t="s">
        <v>99</v>
      </c>
      <c r="D71" s="1" t="s">
        <v>100</v>
      </c>
      <c r="E71" s="9">
        <v>668856.31999999995</v>
      </c>
      <c r="F71" s="9">
        <v>100000</v>
      </c>
      <c r="G71" s="5">
        <f t="shared" si="0"/>
        <v>0.14950894087387859</v>
      </c>
    </row>
    <row r="72" spans="1:7" ht="26.25" x14ac:dyDescent="0.25">
      <c r="A72" s="4" t="s">
        <v>161</v>
      </c>
      <c r="B72" s="4">
        <v>37</v>
      </c>
      <c r="C72" s="1" t="s">
        <v>99</v>
      </c>
      <c r="D72" s="1" t="s">
        <v>101</v>
      </c>
      <c r="E72" s="9">
        <v>632367.55000000005</v>
      </c>
      <c r="F72" s="9">
        <v>100000</v>
      </c>
      <c r="G72" s="5">
        <f t="shared" si="0"/>
        <v>0.15813588157709862</v>
      </c>
    </row>
    <row r="73" spans="1:7" x14ac:dyDescent="0.25">
      <c r="A73" s="4" t="s">
        <v>161</v>
      </c>
      <c r="B73" s="4">
        <v>37</v>
      </c>
      <c r="C73" s="1" t="s">
        <v>102</v>
      </c>
      <c r="D73" s="1" t="s">
        <v>103</v>
      </c>
      <c r="E73" s="9">
        <v>4407449.7699999996</v>
      </c>
      <c r="F73" s="9">
        <v>517198.52</v>
      </c>
      <c r="G73" s="5">
        <f t="shared" si="0"/>
        <v>0.11734643546487884</v>
      </c>
    </row>
    <row r="74" spans="1:7" ht="26.25" x14ac:dyDescent="0.25">
      <c r="A74" s="4" t="s">
        <v>161</v>
      </c>
      <c r="B74" s="4">
        <v>37</v>
      </c>
      <c r="C74" s="1" t="s">
        <v>104</v>
      </c>
      <c r="D74" s="1" t="s">
        <v>105</v>
      </c>
      <c r="E74" s="9">
        <v>467487.97</v>
      </c>
      <c r="F74" s="9">
        <v>186995.19</v>
      </c>
      <c r="G74" s="5">
        <f t="shared" si="0"/>
        <v>0.400000004278185</v>
      </c>
    </row>
    <row r="75" spans="1:7" x14ac:dyDescent="0.25">
      <c r="A75" s="14" t="s">
        <v>169</v>
      </c>
      <c r="B75" s="15"/>
      <c r="C75" s="15" t="s">
        <v>23</v>
      </c>
      <c r="D75" s="16"/>
      <c r="E75" s="10">
        <f>SUM(E59:E74)</f>
        <v>16559316.77</v>
      </c>
      <c r="F75" s="10">
        <f>SUM(F59:F74)</f>
        <v>2739048.8299999996</v>
      </c>
      <c r="G75" s="6">
        <f t="shared" si="0"/>
        <v>0.16540832378798678</v>
      </c>
    </row>
    <row r="76" spans="1:7" x14ac:dyDescent="0.25">
      <c r="A76" s="4" t="s">
        <v>161</v>
      </c>
      <c r="B76" s="4">
        <v>41</v>
      </c>
      <c r="C76" s="1" t="s">
        <v>106</v>
      </c>
      <c r="D76" s="1" t="s">
        <v>107</v>
      </c>
      <c r="E76" s="9">
        <v>2400000</v>
      </c>
      <c r="F76" s="9">
        <v>100000</v>
      </c>
      <c r="G76" s="5">
        <f t="shared" si="0"/>
        <v>4.1666666666666664E-2</v>
      </c>
    </row>
    <row r="77" spans="1:7" ht="51.75" x14ac:dyDescent="0.25">
      <c r="A77" s="4" t="s">
        <v>161</v>
      </c>
      <c r="B77" s="4">
        <v>41</v>
      </c>
      <c r="C77" s="1" t="s">
        <v>106</v>
      </c>
      <c r="D77" s="1" t="s">
        <v>108</v>
      </c>
      <c r="E77" s="9">
        <v>2400000</v>
      </c>
      <c r="F77" s="9">
        <v>600000</v>
      </c>
      <c r="G77" s="5">
        <f t="shared" ref="G77:G118" si="1">F77/E77</f>
        <v>0.25</v>
      </c>
    </row>
    <row r="78" spans="1:7" ht="26.25" x14ac:dyDescent="0.25">
      <c r="A78" s="4" t="s">
        <v>161</v>
      </c>
      <c r="B78" s="4">
        <v>41</v>
      </c>
      <c r="C78" s="1" t="s">
        <v>109</v>
      </c>
      <c r="D78" s="1" t="s">
        <v>110</v>
      </c>
      <c r="E78" s="9">
        <v>250483.03</v>
      </c>
      <c r="F78" s="9">
        <v>25048.3</v>
      </c>
      <c r="G78" s="5">
        <f t="shared" si="1"/>
        <v>9.9999988023140723E-2</v>
      </c>
    </row>
    <row r="79" spans="1:7" ht="26.25" x14ac:dyDescent="0.25">
      <c r="A79" s="4" t="s">
        <v>161</v>
      </c>
      <c r="B79" s="4">
        <v>41</v>
      </c>
      <c r="C79" s="1" t="s">
        <v>111</v>
      </c>
      <c r="D79" s="1" t="s">
        <v>186</v>
      </c>
      <c r="E79" s="9">
        <v>13248177.970000001</v>
      </c>
      <c r="F79" s="9">
        <v>700000</v>
      </c>
      <c r="G79" s="5">
        <f t="shared" si="1"/>
        <v>5.2837454447330311E-2</v>
      </c>
    </row>
    <row r="80" spans="1:7" ht="26.25" x14ac:dyDescent="0.25">
      <c r="A80" s="4" t="s">
        <v>161</v>
      </c>
      <c r="B80" s="4">
        <v>41</v>
      </c>
      <c r="C80" s="1" t="s">
        <v>111</v>
      </c>
      <c r="D80" s="1" t="s">
        <v>112</v>
      </c>
      <c r="E80" s="9">
        <v>3165543</v>
      </c>
      <c r="F80" s="9">
        <v>50000</v>
      </c>
      <c r="G80" s="5">
        <f t="shared" si="1"/>
        <v>1.5795078443098073E-2</v>
      </c>
    </row>
    <row r="81" spans="1:7" ht="26.25" x14ac:dyDescent="0.25">
      <c r="A81" s="4" t="s">
        <v>161</v>
      </c>
      <c r="B81" s="4">
        <v>41</v>
      </c>
      <c r="C81" s="1" t="s">
        <v>111</v>
      </c>
      <c r="D81" s="1" t="s">
        <v>113</v>
      </c>
      <c r="E81" s="9">
        <v>275535.59999999998</v>
      </c>
      <c r="F81" s="9">
        <v>83557.27</v>
      </c>
      <c r="G81" s="5">
        <f t="shared" si="1"/>
        <v>0.30325398968409167</v>
      </c>
    </row>
    <row r="82" spans="1:7" ht="26.25" x14ac:dyDescent="0.25">
      <c r="A82" s="4" t="s">
        <v>161</v>
      </c>
      <c r="B82" s="4">
        <v>41</v>
      </c>
      <c r="C82" s="1" t="s">
        <v>114</v>
      </c>
      <c r="D82" s="1" t="s">
        <v>115</v>
      </c>
      <c r="E82" s="9">
        <v>294914.82</v>
      </c>
      <c r="F82" s="9">
        <v>58982.96</v>
      </c>
      <c r="G82" s="5">
        <f t="shared" si="1"/>
        <v>0.19999998643676162</v>
      </c>
    </row>
    <row r="83" spans="1:7" ht="39" x14ac:dyDescent="0.25">
      <c r="A83" s="4" t="s">
        <v>161</v>
      </c>
      <c r="B83" s="4">
        <v>41</v>
      </c>
      <c r="C83" s="1" t="s">
        <v>116</v>
      </c>
      <c r="D83" s="1" t="s">
        <v>117</v>
      </c>
      <c r="E83" s="9">
        <v>16287.17</v>
      </c>
      <c r="F83" s="9">
        <v>6514.87</v>
      </c>
      <c r="G83" s="5">
        <f t="shared" si="1"/>
        <v>0.4000001227960413</v>
      </c>
    </row>
    <row r="84" spans="1:7" ht="26.25" x14ac:dyDescent="0.25">
      <c r="A84" s="4" t="s">
        <v>161</v>
      </c>
      <c r="B84" s="4">
        <v>41</v>
      </c>
      <c r="C84" s="1" t="s">
        <v>118</v>
      </c>
      <c r="D84" s="1" t="s">
        <v>187</v>
      </c>
      <c r="E84" s="9">
        <v>714440</v>
      </c>
      <c r="F84" s="9">
        <v>71444</v>
      </c>
      <c r="G84" s="5">
        <f t="shared" si="1"/>
        <v>0.1</v>
      </c>
    </row>
    <row r="85" spans="1:7" x14ac:dyDescent="0.25">
      <c r="A85" s="4" t="s">
        <v>161</v>
      </c>
      <c r="B85" s="4">
        <v>41</v>
      </c>
      <c r="C85" s="1" t="s">
        <v>119</v>
      </c>
      <c r="D85" s="1" t="s">
        <v>120</v>
      </c>
      <c r="E85" s="9">
        <v>989506</v>
      </c>
      <c r="F85" s="9">
        <v>148425.9</v>
      </c>
      <c r="G85" s="5">
        <f t="shared" si="1"/>
        <v>0.15</v>
      </c>
    </row>
    <row r="86" spans="1:7" ht="26.25" x14ac:dyDescent="0.25">
      <c r="A86" s="4" t="s">
        <v>161</v>
      </c>
      <c r="B86" s="4">
        <v>41</v>
      </c>
      <c r="C86" s="1" t="s">
        <v>119</v>
      </c>
      <c r="D86" s="1" t="s">
        <v>121</v>
      </c>
      <c r="E86" s="9">
        <v>132201</v>
      </c>
      <c r="F86" s="9">
        <v>52880.4</v>
      </c>
      <c r="G86" s="5">
        <f t="shared" si="1"/>
        <v>0.4</v>
      </c>
    </row>
    <row r="87" spans="1:7" ht="39" x14ac:dyDescent="0.25">
      <c r="A87" s="4" t="s">
        <v>161</v>
      </c>
      <c r="B87" s="4">
        <v>41</v>
      </c>
      <c r="C87" s="1" t="s">
        <v>204</v>
      </c>
      <c r="D87" s="1" t="s">
        <v>205</v>
      </c>
      <c r="E87" s="9">
        <v>678325</v>
      </c>
      <c r="F87" s="9">
        <v>332932</v>
      </c>
      <c r="G87" s="5">
        <f t="shared" si="1"/>
        <v>0.49081487487561271</v>
      </c>
    </row>
    <row r="88" spans="1:7" x14ac:dyDescent="0.25">
      <c r="A88" s="4" t="s">
        <v>161</v>
      </c>
      <c r="B88" s="4">
        <v>41</v>
      </c>
      <c r="C88" s="1" t="s">
        <v>206</v>
      </c>
      <c r="D88" s="1" t="s">
        <v>207</v>
      </c>
      <c r="E88" s="9">
        <v>286869</v>
      </c>
      <c r="F88" s="9">
        <v>171104</v>
      </c>
      <c r="G88" s="5">
        <f t="shared" si="1"/>
        <v>0.59645343344871704</v>
      </c>
    </row>
    <row r="89" spans="1:7" x14ac:dyDescent="0.25">
      <c r="A89" s="14" t="s">
        <v>170</v>
      </c>
      <c r="B89" s="15"/>
      <c r="C89" s="15" t="s">
        <v>23</v>
      </c>
      <c r="D89" s="16"/>
      <c r="E89" s="10">
        <f>SUM(E76:E88)</f>
        <v>24852282.590000004</v>
      </c>
      <c r="F89" s="10">
        <f>SUM(F76:F88)</f>
        <v>2400889.7000000002</v>
      </c>
      <c r="G89" s="6">
        <f t="shared" si="1"/>
        <v>9.6606405922893532E-2</v>
      </c>
    </row>
    <row r="90" spans="1:7" ht="26.25" x14ac:dyDescent="0.25">
      <c r="A90" s="4" t="s">
        <v>161</v>
      </c>
      <c r="B90" s="4">
        <v>45</v>
      </c>
      <c r="C90" s="1" t="s">
        <v>122</v>
      </c>
      <c r="D90" s="1" t="s">
        <v>123</v>
      </c>
      <c r="E90" s="9">
        <v>63084.36</v>
      </c>
      <c r="F90" s="9">
        <v>25000</v>
      </c>
      <c r="G90" s="5">
        <f t="shared" si="1"/>
        <v>0.39629473929829834</v>
      </c>
    </row>
    <row r="91" spans="1:7" ht="26.25" x14ac:dyDescent="0.25">
      <c r="A91" s="4" t="s">
        <v>161</v>
      </c>
      <c r="B91" s="4">
        <v>45</v>
      </c>
      <c r="C91" s="1" t="s">
        <v>124</v>
      </c>
      <c r="D91" s="1" t="s">
        <v>188</v>
      </c>
      <c r="E91" s="9">
        <v>2345395</v>
      </c>
      <c r="F91" s="9">
        <v>100000</v>
      </c>
      <c r="G91" s="5">
        <f t="shared" si="1"/>
        <v>4.2636741359131404E-2</v>
      </c>
    </row>
    <row r="92" spans="1:7" ht="26.25" x14ac:dyDescent="0.25">
      <c r="A92" s="4" t="s">
        <v>161</v>
      </c>
      <c r="B92" s="4">
        <v>45</v>
      </c>
      <c r="C92" s="1" t="s">
        <v>125</v>
      </c>
      <c r="D92" s="1" t="s">
        <v>126</v>
      </c>
      <c r="E92" s="9">
        <v>58508.63</v>
      </c>
      <c r="F92" s="9">
        <v>35000</v>
      </c>
      <c r="G92" s="5">
        <f t="shared" si="1"/>
        <v>0.59820235066177418</v>
      </c>
    </row>
    <row r="93" spans="1:7" ht="51.75" x14ac:dyDescent="0.25">
      <c r="A93" s="4" t="s">
        <v>161</v>
      </c>
      <c r="B93" s="4">
        <v>45</v>
      </c>
      <c r="C93" s="1" t="s">
        <v>127</v>
      </c>
      <c r="D93" s="1" t="s">
        <v>128</v>
      </c>
      <c r="E93" s="9">
        <v>4772988</v>
      </c>
      <c r="F93" s="9">
        <v>230000</v>
      </c>
      <c r="G93" s="5">
        <f t="shared" si="1"/>
        <v>4.8187843757411503E-2</v>
      </c>
    </row>
    <row r="94" spans="1:7" ht="26.25" x14ac:dyDescent="0.25">
      <c r="A94" s="4" t="s">
        <v>161</v>
      </c>
      <c r="B94" s="4">
        <v>45</v>
      </c>
      <c r="C94" s="1" t="s">
        <v>129</v>
      </c>
      <c r="D94" s="1" t="s">
        <v>130</v>
      </c>
      <c r="E94" s="9">
        <v>2369000</v>
      </c>
      <c r="F94" s="9">
        <v>398575</v>
      </c>
      <c r="G94" s="5">
        <f t="shared" si="1"/>
        <v>0.16824609539890248</v>
      </c>
    </row>
    <row r="95" spans="1:7" ht="26.25" x14ac:dyDescent="0.25">
      <c r="A95" s="4" t="s">
        <v>161</v>
      </c>
      <c r="B95" s="4">
        <v>45</v>
      </c>
      <c r="C95" s="1" t="s">
        <v>131</v>
      </c>
      <c r="D95" s="1" t="s">
        <v>189</v>
      </c>
      <c r="E95" s="9">
        <v>1581583</v>
      </c>
      <c r="F95" s="9">
        <v>117553</v>
      </c>
      <c r="G95" s="5">
        <f t="shared" si="1"/>
        <v>7.4326165620141341E-2</v>
      </c>
    </row>
    <row r="96" spans="1:7" ht="26.25" x14ac:dyDescent="0.25">
      <c r="A96" s="4" t="s">
        <v>161</v>
      </c>
      <c r="B96" s="4">
        <v>45</v>
      </c>
      <c r="C96" s="1" t="s">
        <v>132</v>
      </c>
      <c r="D96" s="1" t="s">
        <v>190</v>
      </c>
      <c r="E96" s="9">
        <v>859963</v>
      </c>
      <c r="F96" s="9">
        <v>124782</v>
      </c>
      <c r="G96" s="5">
        <f t="shared" si="1"/>
        <v>0.14510159158010286</v>
      </c>
    </row>
    <row r="97" spans="1:7" x14ac:dyDescent="0.25">
      <c r="A97" s="4" t="s">
        <v>161</v>
      </c>
      <c r="B97" s="4">
        <v>45</v>
      </c>
      <c r="C97" s="1" t="s">
        <v>133</v>
      </c>
      <c r="D97" s="1" t="s">
        <v>134</v>
      </c>
      <c r="E97" s="9">
        <v>259352.81</v>
      </c>
      <c r="F97" s="9">
        <v>125000</v>
      </c>
      <c r="G97" s="5">
        <f t="shared" si="1"/>
        <v>0.48196894415757441</v>
      </c>
    </row>
    <row r="98" spans="1:7" ht="26.25" x14ac:dyDescent="0.25">
      <c r="A98" s="4" t="s">
        <v>161</v>
      </c>
      <c r="B98" s="4">
        <v>45</v>
      </c>
      <c r="C98" s="1" t="s">
        <v>135</v>
      </c>
      <c r="D98" s="1" t="s">
        <v>191</v>
      </c>
      <c r="E98" s="9">
        <v>193772.64</v>
      </c>
      <c r="F98" s="9">
        <v>50000</v>
      </c>
      <c r="G98" s="5">
        <f t="shared" si="1"/>
        <v>0.25803436439736793</v>
      </c>
    </row>
    <row r="99" spans="1:7" ht="26.25" x14ac:dyDescent="0.25">
      <c r="A99" s="4" t="s">
        <v>161</v>
      </c>
      <c r="B99" s="4">
        <v>45</v>
      </c>
      <c r="C99" s="1" t="s">
        <v>136</v>
      </c>
      <c r="D99" s="1" t="s">
        <v>192</v>
      </c>
      <c r="E99" s="9">
        <v>394693</v>
      </c>
      <c r="F99" s="9">
        <v>78939</v>
      </c>
      <c r="G99" s="5">
        <f t="shared" si="1"/>
        <v>0.20000101344589338</v>
      </c>
    </row>
    <row r="100" spans="1:7" ht="39" x14ac:dyDescent="0.25">
      <c r="A100" s="4" t="s">
        <v>161</v>
      </c>
      <c r="B100" s="4">
        <v>45</v>
      </c>
      <c r="C100" s="1" t="s">
        <v>137</v>
      </c>
      <c r="D100" s="1" t="s">
        <v>193</v>
      </c>
      <c r="E100" s="9">
        <v>2278135</v>
      </c>
      <c r="F100" s="9">
        <v>100000</v>
      </c>
      <c r="G100" s="5">
        <f t="shared" si="1"/>
        <v>4.3895554916631364E-2</v>
      </c>
    </row>
    <row r="101" spans="1:7" x14ac:dyDescent="0.25">
      <c r="A101" s="4" t="s">
        <v>161</v>
      </c>
      <c r="B101" s="4">
        <v>45</v>
      </c>
      <c r="C101" s="1" t="s">
        <v>138</v>
      </c>
      <c r="D101" s="1" t="s">
        <v>139</v>
      </c>
      <c r="E101" s="9">
        <v>10239166.33</v>
      </c>
      <c r="F101" s="9">
        <v>295000</v>
      </c>
      <c r="G101" s="5">
        <f t="shared" si="1"/>
        <v>2.8810939337480222E-2</v>
      </c>
    </row>
    <row r="102" spans="1:7" x14ac:dyDescent="0.25">
      <c r="A102" s="4" t="s">
        <v>161</v>
      </c>
      <c r="B102" s="4">
        <v>45</v>
      </c>
      <c r="C102" s="1" t="s">
        <v>140</v>
      </c>
      <c r="D102" s="1" t="s">
        <v>141</v>
      </c>
      <c r="E102" s="9">
        <v>1169185</v>
      </c>
      <c r="F102" s="9">
        <v>165000</v>
      </c>
      <c r="G102" s="5">
        <f t="shared" si="1"/>
        <v>0.14112394531233294</v>
      </c>
    </row>
    <row r="103" spans="1:7" x14ac:dyDescent="0.25">
      <c r="A103" s="4" t="s">
        <v>161</v>
      </c>
      <c r="B103" s="4">
        <v>45</v>
      </c>
      <c r="C103" s="1" t="s">
        <v>142</v>
      </c>
      <c r="D103" s="1" t="s">
        <v>143</v>
      </c>
      <c r="E103" s="9">
        <v>1987425</v>
      </c>
      <c r="F103" s="9">
        <v>100000</v>
      </c>
      <c r="G103" s="5">
        <f t="shared" si="1"/>
        <v>5.0316364139527281E-2</v>
      </c>
    </row>
    <row r="104" spans="1:7" ht="39" x14ac:dyDescent="0.25">
      <c r="A104" s="4" t="s">
        <v>161</v>
      </c>
      <c r="B104" s="4">
        <v>45</v>
      </c>
      <c r="C104" s="1" t="s">
        <v>144</v>
      </c>
      <c r="D104" s="1" t="s">
        <v>145</v>
      </c>
      <c r="E104" s="9">
        <v>1500000</v>
      </c>
      <c r="F104" s="9">
        <v>200000</v>
      </c>
      <c r="G104" s="5">
        <f t="shared" si="1"/>
        <v>0.13333333333333333</v>
      </c>
    </row>
    <row r="105" spans="1:7" ht="26.25" x14ac:dyDescent="0.25">
      <c r="A105" s="4" t="s">
        <v>161</v>
      </c>
      <c r="B105" s="4">
        <v>45</v>
      </c>
      <c r="C105" s="1" t="s">
        <v>146</v>
      </c>
      <c r="D105" s="1" t="s">
        <v>147</v>
      </c>
      <c r="E105" s="9">
        <v>908223.33</v>
      </c>
      <c r="F105" s="9">
        <v>100000</v>
      </c>
      <c r="G105" s="5">
        <f t="shared" si="1"/>
        <v>0.1101050773492022</v>
      </c>
    </row>
    <row r="106" spans="1:7" ht="39" x14ac:dyDescent="0.25">
      <c r="A106" s="4" t="s">
        <v>161</v>
      </c>
      <c r="B106" s="4">
        <v>45</v>
      </c>
      <c r="C106" s="1" t="s">
        <v>146</v>
      </c>
      <c r="D106" s="1" t="s">
        <v>194</v>
      </c>
      <c r="E106" s="9">
        <v>1099650</v>
      </c>
      <c r="F106" s="9">
        <v>262080</v>
      </c>
      <c r="G106" s="5">
        <f t="shared" si="1"/>
        <v>0.23833037784749694</v>
      </c>
    </row>
    <row r="107" spans="1:7" ht="39" x14ac:dyDescent="0.25">
      <c r="A107" s="4" t="s">
        <v>161</v>
      </c>
      <c r="B107" s="4">
        <v>45</v>
      </c>
      <c r="C107" s="1" t="s">
        <v>148</v>
      </c>
      <c r="D107" s="1" t="s">
        <v>149</v>
      </c>
      <c r="E107" s="9">
        <v>702930.99</v>
      </c>
      <c r="F107" s="9">
        <v>281172</v>
      </c>
      <c r="G107" s="5">
        <f t="shared" si="1"/>
        <v>0.39999943664455595</v>
      </c>
    </row>
    <row r="108" spans="1:7" ht="39" x14ac:dyDescent="0.25">
      <c r="A108" s="4" t="s">
        <v>161</v>
      </c>
      <c r="B108" s="4">
        <v>45</v>
      </c>
      <c r="C108" s="1" t="s">
        <v>150</v>
      </c>
      <c r="D108" s="1" t="s">
        <v>151</v>
      </c>
      <c r="E108" s="9">
        <v>343158.56</v>
      </c>
      <c r="F108" s="9">
        <v>140768</v>
      </c>
      <c r="G108" s="5">
        <f t="shared" si="1"/>
        <v>0.41021270167353541</v>
      </c>
    </row>
    <row r="109" spans="1:7" ht="26.25" x14ac:dyDescent="0.25">
      <c r="A109" s="4" t="s">
        <v>161</v>
      </c>
      <c r="B109" s="4">
        <v>45</v>
      </c>
      <c r="C109" s="1" t="s">
        <v>152</v>
      </c>
      <c r="D109" s="1" t="s">
        <v>153</v>
      </c>
      <c r="E109" s="9">
        <v>8123.36</v>
      </c>
      <c r="F109" s="9">
        <v>6499</v>
      </c>
      <c r="G109" s="5">
        <f t="shared" si="1"/>
        <v>0.80003840775245716</v>
      </c>
    </row>
    <row r="110" spans="1:7" ht="51.75" x14ac:dyDescent="0.25">
      <c r="A110" s="4" t="s">
        <v>161</v>
      </c>
      <c r="B110" s="4">
        <v>45</v>
      </c>
      <c r="C110" s="1" t="s">
        <v>154</v>
      </c>
      <c r="D110" s="1" t="s">
        <v>195</v>
      </c>
      <c r="E110" s="9">
        <v>1151389.5</v>
      </c>
      <c r="F110" s="9">
        <v>100000</v>
      </c>
      <c r="G110" s="5">
        <f t="shared" si="1"/>
        <v>8.6851582370692113E-2</v>
      </c>
    </row>
    <row r="111" spans="1:7" ht="26.25" x14ac:dyDescent="0.25">
      <c r="A111" s="4" t="s">
        <v>161</v>
      </c>
      <c r="B111" s="4">
        <v>45</v>
      </c>
      <c r="C111" s="1" t="s">
        <v>155</v>
      </c>
      <c r="D111" s="1" t="s">
        <v>156</v>
      </c>
      <c r="E111" s="9">
        <v>1013472.53</v>
      </c>
      <c r="F111" s="9">
        <v>150000</v>
      </c>
      <c r="G111" s="5">
        <f t="shared" si="1"/>
        <v>0.14800598492787959</v>
      </c>
    </row>
    <row r="112" spans="1:7" x14ac:dyDescent="0.25">
      <c r="A112" s="4" t="s">
        <v>161</v>
      </c>
      <c r="B112" s="4">
        <v>45</v>
      </c>
      <c r="C112" s="1" t="s">
        <v>157</v>
      </c>
      <c r="D112" s="1" t="s">
        <v>158</v>
      </c>
      <c r="E112" s="9">
        <v>2834000</v>
      </c>
      <c r="F112" s="9">
        <v>422500</v>
      </c>
      <c r="G112" s="5">
        <f t="shared" si="1"/>
        <v>0.14908256880733944</v>
      </c>
    </row>
    <row r="113" spans="1:7" ht="26.25" x14ac:dyDescent="0.25">
      <c r="A113" s="4" t="s">
        <v>161</v>
      </c>
      <c r="B113" s="4">
        <v>45</v>
      </c>
      <c r="C113" s="1" t="s">
        <v>159</v>
      </c>
      <c r="D113" s="1" t="s">
        <v>160</v>
      </c>
      <c r="E113" s="9">
        <v>189516.79999999999</v>
      </c>
      <c r="F113" s="9">
        <v>150475.73000000001</v>
      </c>
      <c r="G113" s="5">
        <f t="shared" si="1"/>
        <v>0.79399678550925312</v>
      </c>
    </row>
    <row r="114" spans="1:7" x14ac:dyDescent="0.25">
      <c r="A114" s="4" t="s">
        <v>161</v>
      </c>
      <c r="B114" s="4">
        <v>46</v>
      </c>
      <c r="C114" s="1" t="s">
        <v>208</v>
      </c>
      <c r="D114" s="1" t="s">
        <v>158</v>
      </c>
      <c r="E114" s="9">
        <v>2270000</v>
      </c>
      <c r="F114" s="9">
        <v>567500</v>
      </c>
      <c r="G114" s="5">
        <f t="shared" si="1"/>
        <v>0.25</v>
      </c>
    </row>
    <row r="115" spans="1:7" x14ac:dyDescent="0.25">
      <c r="A115" s="4" t="s">
        <v>161</v>
      </c>
      <c r="B115" s="4">
        <v>47</v>
      </c>
      <c r="C115" s="1" t="s">
        <v>209</v>
      </c>
      <c r="D115" s="1" t="s">
        <v>212</v>
      </c>
      <c r="E115" s="9">
        <v>5485605</v>
      </c>
      <c r="F115" s="9">
        <v>100000</v>
      </c>
      <c r="G115" s="5">
        <f t="shared" si="1"/>
        <v>1.822952983308131E-2</v>
      </c>
    </row>
    <row r="116" spans="1:7" x14ac:dyDescent="0.25">
      <c r="A116" s="4" t="s">
        <v>161</v>
      </c>
      <c r="B116" s="4">
        <v>48</v>
      </c>
      <c r="C116" s="1" t="s">
        <v>211</v>
      </c>
      <c r="D116" s="1" t="s">
        <v>158</v>
      </c>
      <c r="E116" s="9">
        <v>4129249.84</v>
      </c>
      <c r="F116" s="9">
        <v>362500</v>
      </c>
      <c r="G116" s="5">
        <f t="shared" si="1"/>
        <v>8.7788342688414317E-2</v>
      </c>
    </row>
    <row r="117" spans="1:7" x14ac:dyDescent="0.25">
      <c r="A117" s="4" t="s">
        <v>161</v>
      </c>
      <c r="B117" s="4">
        <v>49</v>
      </c>
      <c r="C117" s="1" t="s">
        <v>210</v>
      </c>
      <c r="D117" s="1" t="s">
        <v>213</v>
      </c>
      <c r="E117" s="9">
        <v>371637</v>
      </c>
      <c r="F117" s="9">
        <v>109504</v>
      </c>
      <c r="G117" s="5">
        <f t="shared" si="1"/>
        <v>0.29465311580924397</v>
      </c>
    </row>
    <row r="118" spans="1:7" x14ac:dyDescent="0.25">
      <c r="A118" s="14" t="s">
        <v>171</v>
      </c>
      <c r="B118" s="15"/>
      <c r="C118" s="15" t="s">
        <v>23</v>
      </c>
      <c r="D118" s="16"/>
      <c r="E118" s="10">
        <f>SUM(E90:E117)</f>
        <v>50579208.679999992</v>
      </c>
      <c r="F118" s="10">
        <f>SUM(F90:F117)</f>
        <v>4897847.7300000004</v>
      </c>
      <c r="G118" s="6">
        <f t="shared" si="1"/>
        <v>9.6835198845977702E-2</v>
      </c>
    </row>
    <row r="119" spans="1:7" x14ac:dyDescent="0.25">
      <c r="A119" s="7"/>
      <c r="B119" s="7"/>
      <c r="C119" s="7"/>
      <c r="D119" s="7"/>
      <c r="E119" s="11">
        <f>SUM(E21+E39+E58+E75+E89+E118)</f>
        <v>144612816.81999999</v>
      </c>
      <c r="F119" s="11">
        <f>SUM(F21+F39+F58+F75+F89+F118)</f>
        <v>16765738.260000002</v>
      </c>
      <c r="G119" s="8">
        <f>F119/E119</f>
        <v>0.11593535503058741</v>
      </c>
    </row>
  </sheetData>
  <autoFilter ref="A6:H119"/>
  <mergeCells count="7">
    <mergeCell ref="A89:D89"/>
    <mergeCell ref="A118:D118"/>
    <mergeCell ref="A4:G4"/>
    <mergeCell ref="A21:D21"/>
    <mergeCell ref="A39:D39"/>
    <mergeCell ref="A58:D58"/>
    <mergeCell ref="A75:D75"/>
  </mergeCells>
  <pageMargins left="0.7" right="0.7" top="0.75" bottom="0.75" header="0.3" footer="0.3"/>
  <pageSetup paperSize="8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DSIC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AUBERT MELANIE</dc:creator>
  <cp:lastModifiedBy>AUBERT MELANIE</cp:lastModifiedBy>
  <cp:lastPrinted>2025-08-04T16:04:38Z</cp:lastPrinted>
  <dcterms:created xsi:type="dcterms:W3CDTF">2025-08-04T14:48:23Z</dcterms:created>
  <dcterms:modified xsi:type="dcterms:W3CDTF">2026-02-20T09:12:21Z</dcterms:modified>
</cp:coreProperties>
</file>